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bruiker\Documents\Documents\Artikelen\11 nov\DL\"/>
    </mc:Choice>
  </mc:AlternateContent>
  <xr:revisionPtr revIDLastSave="0" documentId="8_{9A9C8A98-AA38-42F1-85D2-029F798B08D1}" xr6:coauthVersionLast="47" xr6:coauthVersionMax="47" xr10:uidLastSave="{00000000-0000-0000-0000-000000000000}"/>
  <bookViews>
    <workbookView xWindow="2340" yWindow="795" windowWidth="17475" windowHeight="15405" xr2:uid="{5A352E42-BC7F-479C-80E7-8C64AC4E9094}"/>
  </bookViews>
  <sheets>
    <sheet name="in 1 sheet" sheetId="2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2" l="1"/>
  <c r="D40" i="2"/>
  <c r="D41" i="2" s="1"/>
  <c r="C40" i="2"/>
  <c r="C41" i="2" s="1"/>
  <c r="D36" i="2"/>
  <c r="D37" i="2" s="1"/>
  <c r="C36" i="2"/>
  <c r="C24" i="2"/>
  <c r="D22" i="2"/>
  <c r="D24" i="2" s="1"/>
  <c r="D25" i="2" s="1"/>
  <c r="F17" i="2"/>
  <c r="F18" i="2" s="1"/>
  <c r="F8" i="2"/>
  <c r="F9" i="2" s="1"/>
  <c r="D42" i="2" l="1"/>
</calcChain>
</file>

<file path=xl/sharedStrings.xml><?xml version="1.0" encoding="utf-8"?>
<sst xmlns="http://schemas.openxmlformats.org/spreadsheetml/2006/main" count="59" uniqueCount="31">
  <si>
    <t>land &amp; bos</t>
  </si>
  <si>
    <t>(land) huis</t>
  </si>
  <si>
    <t>onbebouwd</t>
  </si>
  <si>
    <t>bebouwd</t>
  </si>
  <si>
    <t>2023 forfaitair rendement</t>
  </si>
  <si>
    <t>onbelast</t>
  </si>
  <si>
    <t>getallen in euros</t>
  </si>
  <si>
    <t>Box 3 - WOZ waarde (NSW basis)</t>
  </si>
  <si>
    <t>Waarde in economisch verkeer</t>
  </si>
  <si>
    <t>Inkomsten</t>
  </si>
  <si>
    <t>Financierings kosten</t>
  </si>
  <si>
    <t>Operationele kosten</t>
  </si>
  <si>
    <t>Waarde in economisch verkeer - basis 2027</t>
  </si>
  <si>
    <t>aanname nominaal waarde verdubbeling - 2047</t>
  </si>
  <si>
    <t>dus nominale waardegroei</t>
  </si>
  <si>
    <t>Box 3 jaarlijks te betalen belasting*</t>
  </si>
  <si>
    <t>2047 box 3 belasting op alle nominale waardegroei*</t>
  </si>
  <si>
    <t>Netto inkomsten</t>
  </si>
  <si>
    <t>* aanname tarief box 3 2024</t>
  </si>
  <si>
    <t>Werkelijk rendement</t>
  </si>
  <si>
    <t>Waarde ontwikkeling (WOZ basis 1/1 versus 31/12)</t>
  </si>
  <si>
    <t>niet aftrekbaar volgens HR</t>
  </si>
  <si>
    <t>* tarief box 3 2023</t>
  </si>
  <si>
    <t>Huidig forfaitair systeem</t>
  </si>
  <si>
    <t>Simpele rekenvoorbeelden Box 3 belasting NSW landgoed onder de verschillende box 3 systemen</t>
  </si>
  <si>
    <t>Post Hoge Raad uitspraak Juni 2024)</t>
  </si>
  <si>
    <t>Wet werkelijk rendement (post 2027)</t>
  </si>
  <si>
    <t>2023 box 3 te betalen belasting  (tarief)</t>
  </si>
  <si>
    <t>Box 3 jaarlijks te betalen belasting (tarief)*</t>
  </si>
  <si>
    <t>Forfaitair systeem</t>
  </si>
  <si>
    <t>Realisatie; schenking (!) / overlijden (!) of verkoop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</si>
</sst>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2" xfId="0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3" fillId="0" borderId="0" xfId="0" applyFont="1"/>
    <xf numFmtId="0" fontId="0" fillId="0" borderId="4" xfId="0" applyBorder="1"/>
    <xf numFmtId="0" fontId="4" fillId="0" borderId="0" xfId="0" applyFont="1"/>
    <xf numFmtId="165" fontId="0" fillId="0" borderId="5" xfId="1" applyNumberFormat="1" applyFont="1" applyBorder="1"/>
    <xf numFmtId="10" fontId="0" fillId="0" borderId="0" xfId="0" applyNumberFormat="1"/>
    <xf numFmtId="0" fontId="2" fillId="0" borderId="5" xfId="0" applyFont="1" applyBorder="1"/>
    <xf numFmtId="0" fontId="2" fillId="0" borderId="9" xfId="0" applyFont="1" applyBorder="1"/>
    <xf numFmtId="165" fontId="0" fillId="0" borderId="9" xfId="1" applyNumberFormat="1" applyFont="1" applyBorder="1"/>
    <xf numFmtId="0" fontId="0" fillId="0" borderId="11" xfId="0" applyBorder="1"/>
    <xf numFmtId="0" fontId="0" fillId="0" borderId="12" xfId="0" applyBorder="1"/>
    <xf numFmtId="165" fontId="0" fillId="0" borderId="13" xfId="1" applyNumberFormat="1" applyFont="1" applyBorder="1"/>
    <xf numFmtId="165" fontId="0" fillId="0" borderId="14" xfId="1" applyNumberFormat="1" applyFont="1" applyBorder="1"/>
    <xf numFmtId="0" fontId="4" fillId="0" borderId="4" xfId="0" applyFont="1" applyBorder="1"/>
    <xf numFmtId="165" fontId="4" fillId="0" borderId="9" xfId="1" applyNumberFormat="1" applyFont="1" applyBorder="1"/>
    <xf numFmtId="165" fontId="5" fillId="0" borderId="5" xfId="1" applyNumberFormat="1" applyFont="1" applyBorder="1"/>
    <xf numFmtId="0" fontId="2" fillId="0" borderId="4" xfId="0" applyFont="1" applyBorder="1"/>
    <xf numFmtId="165" fontId="2" fillId="0" borderId="9" xfId="1" applyNumberFormat="1" applyFont="1" applyBorder="1"/>
    <xf numFmtId="165" fontId="2" fillId="0" borderId="5" xfId="1" applyNumberFormat="1" applyFont="1" applyBorder="1"/>
    <xf numFmtId="9" fontId="2" fillId="0" borderId="0" xfId="0" applyNumberFormat="1" applyFont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6" fillId="0" borderId="6" xfId="0" applyFont="1" applyBorder="1"/>
    <xf numFmtId="0" fontId="6" fillId="0" borderId="4" xfId="0" applyFont="1" applyBorder="1"/>
    <xf numFmtId="9" fontId="0" fillId="0" borderId="0" xfId="0" applyNumberFormat="1"/>
    <xf numFmtId="165" fontId="0" fillId="0" borderId="9" xfId="1" applyNumberFormat="1" applyFont="1" applyBorder="1" applyAlignment="1">
      <alignment horizontal="left"/>
    </xf>
    <xf numFmtId="0" fontId="0" fillId="0" borderId="5" xfId="0" applyBorder="1"/>
    <xf numFmtId="0" fontId="2" fillId="0" borderId="0" xfId="0" applyFont="1"/>
    <xf numFmtId="165" fontId="0" fillId="0" borderId="12" xfId="1" applyNumberFormat="1" applyFont="1" applyBorder="1"/>
    <xf numFmtId="165" fontId="0" fillId="0" borderId="0" xfId="1" applyNumberFormat="1" applyFont="1" applyBorder="1"/>
    <xf numFmtId="165" fontId="2" fillId="0" borderId="0" xfId="1" applyNumberFormat="1" applyFont="1" applyBorder="1"/>
    <xf numFmtId="165" fontId="4" fillId="0" borderId="0" xfId="1" applyNumberFormat="1" applyFont="1" applyBorder="1"/>
    <xf numFmtId="165" fontId="5" fillId="0" borderId="0" xfId="1" applyNumberFormat="1" applyFont="1" applyBorder="1"/>
    <xf numFmtId="0" fontId="0" fillId="0" borderId="9" xfId="0" applyBorder="1"/>
    <xf numFmtId="0" fontId="0" fillId="0" borderId="15" xfId="0" applyBorder="1"/>
    <xf numFmtId="0" fontId="3" fillId="0" borderId="11" xfId="0" applyFont="1" applyBorder="1"/>
    <xf numFmtId="0" fontId="3" fillId="0" borderId="12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0" fillId="0" borderId="14" xfId="0" applyBorder="1"/>
    <xf numFmtId="0" fontId="0" fillId="0" borderId="16" xfId="0" applyBorder="1"/>
    <xf numFmtId="0" fontId="7" fillId="0" borderId="1" xfId="0" applyFont="1" applyBorder="1"/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AE43B-AB0C-4203-A3EB-7C02526E3AE0}">
  <dimension ref="A1:F43"/>
  <sheetViews>
    <sheetView tabSelected="1" zoomScale="85" zoomScaleNormal="85" workbookViewId="0">
      <selection activeCell="A20" sqref="A20"/>
    </sheetView>
  </sheetViews>
  <sheetFormatPr defaultRowHeight="15" x14ac:dyDescent="0.25"/>
  <cols>
    <col min="1" max="1" width="43.85546875" customWidth="1"/>
    <col min="2" max="2" width="8.42578125" customWidth="1"/>
    <col min="3" max="6" width="11.7109375" customWidth="1"/>
  </cols>
  <sheetData>
    <row r="1" spans="1:6" ht="15.75" x14ac:dyDescent="0.25">
      <c r="A1" s="47" t="s">
        <v>24</v>
      </c>
      <c r="B1" s="1"/>
      <c r="C1" s="1"/>
      <c r="D1" s="1"/>
      <c r="E1" s="2"/>
      <c r="F1" s="3"/>
    </row>
    <row r="2" spans="1:6" x14ac:dyDescent="0.25">
      <c r="A2" s="4"/>
      <c r="B2" s="5"/>
      <c r="C2" s="5"/>
      <c r="D2" s="5"/>
      <c r="F2" s="31"/>
    </row>
    <row r="3" spans="1:6" x14ac:dyDescent="0.25">
      <c r="A3" s="40" t="s">
        <v>23</v>
      </c>
      <c r="B3" s="41"/>
      <c r="C3" s="41"/>
      <c r="D3" s="41"/>
      <c r="E3" s="42" t="s">
        <v>29</v>
      </c>
      <c r="F3" s="45"/>
    </row>
    <row r="4" spans="1:6" x14ac:dyDescent="0.25">
      <c r="A4" s="4"/>
      <c r="B4" s="5"/>
      <c r="C4" s="5"/>
      <c r="D4" s="5"/>
      <c r="E4" s="32" t="s">
        <v>2</v>
      </c>
      <c r="F4" s="10" t="s">
        <v>3</v>
      </c>
    </row>
    <row r="5" spans="1:6" x14ac:dyDescent="0.25">
      <c r="A5" s="6" t="s">
        <v>6</v>
      </c>
      <c r="E5" s="32" t="s">
        <v>0</v>
      </c>
      <c r="F5" s="10" t="s">
        <v>1</v>
      </c>
    </row>
    <row r="6" spans="1:6" x14ac:dyDescent="0.25">
      <c r="A6" s="13" t="s">
        <v>8</v>
      </c>
      <c r="B6" s="14"/>
      <c r="C6" s="14"/>
      <c r="D6" s="14"/>
      <c r="E6" s="33">
        <v>1000000</v>
      </c>
      <c r="F6" s="16">
        <v>1000000</v>
      </c>
    </row>
    <row r="7" spans="1:6" x14ac:dyDescent="0.25">
      <c r="A7" s="6" t="s">
        <v>7</v>
      </c>
      <c r="E7" s="34">
        <v>0</v>
      </c>
      <c r="F7" s="8">
        <v>500000</v>
      </c>
    </row>
    <row r="8" spans="1:6" x14ac:dyDescent="0.25">
      <c r="A8" s="6" t="s">
        <v>4</v>
      </c>
      <c r="B8" s="9">
        <v>6.1699999999999998E-2</v>
      </c>
      <c r="C8" s="9"/>
      <c r="D8" s="9"/>
      <c r="E8" s="34"/>
      <c r="F8" s="8">
        <f>B8*F7</f>
        <v>30850</v>
      </c>
    </row>
    <row r="9" spans="1:6" x14ac:dyDescent="0.25">
      <c r="A9" s="20" t="s">
        <v>27</v>
      </c>
      <c r="B9" s="23">
        <v>-0.32</v>
      </c>
      <c r="C9" s="23"/>
      <c r="D9" s="23"/>
      <c r="E9" s="35" t="s">
        <v>5</v>
      </c>
      <c r="F9" s="22">
        <f>B9*F8</f>
        <v>-9872</v>
      </c>
    </row>
    <row r="10" spans="1:6" x14ac:dyDescent="0.25">
      <c r="A10" s="20"/>
      <c r="B10" s="23"/>
      <c r="C10" s="23"/>
      <c r="D10" s="23"/>
      <c r="E10" s="35"/>
      <c r="F10" s="22"/>
    </row>
    <row r="11" spans="1:6" x14ac:dyDescent="0.25">
      <c r="A11" s="4"/>
      <c r="B11" s="5"/>
      <c r="E11" s="46"/>
      <c r="F11" s="31"/>
    </row>
    <row r="12" spans="1:6" x14ac:dyDescent="0.25">
      <c r="A12" s="40" t="s">
        <v>25</v>
      </c>
      <c r="B12" s="41"/>
      <c r="C12" s="43" t="s">
        <v>19</v>
      </c>
      <c r="D12" s="42"/>
      <c r="E12" s="43" t="s">
        <v>29</v>
      </c>
      <c r="F12" s="44"/>
    </row>
    <row r="13" spans="1:6" x14ac:dyDescent="0.25">
      <c r="A13" s="4"/>
      <c r="B13" s="5"/>
      <c r="C13" s="11" t="s">
        <v>2</v>
      </c>
      <c r="D13" s="32" t="s">
        <v>3</v>
      </c>
      <c r="E13" s="11" t="s">
        <v>2</v>
      </c>
      <c r="F13" s="10" t="s">
        <v>3</v>
      </c>
    </row>
    <row r="14" spans="1:6" x14ac:dyDescent="0.25">
      <c r="A14" s="6" t="s">
        <v>6</v>
      </c>
      <c r="C14" s="11" t="s">
        <v>0</v>
      </c>
      <c r="D14" s="32" t="s">
        <v>1</v>
      </c>
      <c r="E14" s="11" t="s">
        <v>0</v>
      </c>
      <c r="F14" s="10" t="s">
        <v>1</v>
      </c>
    </row>
    <row r="15" spans="1:6" x14ac:dyDescent="0.25">
      <c r="A15" s="13" t="s">
        <v>12</v>
      </c>
      <c r="B15" s="14"/>
      <c r="C15" s="15">
        <v>1000000</v>
      </c>
      <c r="D15" s="33">
        <v>1000000</v>
      </c>
      <c r="E15" s="15">
        <v>1000000</v>
      </c>
      <c r="F15" s="16">
        <v>1000000</v>
      </c>
    </row>
    <row r="16" spans="1:6" x14ac:dyDescent="0.25">
      <c r="A16" s="6" t="s">
        <v>7</v>
      </c>
      <c r="C16" s="12"/>
      <c r="D16" s="34"/>
      <c r="E16" s="12"/>
      <c r="F16" s="8">
        <v>500000</v>
      </c>
    </row>
    <row r="17" spans="1:6" x14ac:dyDescent="0.25">
      <c r="A17" s="6" t="s">
        <v>4</v>
      </c>
      <c r="B17" s="9">
        <v>6.1699999999999998E-2</v>
      </c>
      <c r="C17" s="12"/>
      <c r="D17" s="34"/>
      <c r="E17" s="12"/>
      <c r="F17" s="8">
        <f>F16*B17</f>
        <v>30850</v>
      </c>
    </row>
    <row r="18" spans="1:6" x14ac:dyDescent="0.25">
      <c r="A18" s="20" t="s">
        <v>15</v>
      </c>
      <c r="B18" s="23">
        <v>-0.32</v>
      </c>
      <c r="C18" s="21"/>
      <c r="D18" s="35"/>
      <c r="E18" s="21" t="s">
        <v>5</v>
      </c>
      <c r="F18" s="22">
        <f>B18*F17</f>
        <v>-9872</v>
      </c>
    </row>
    <row r="19" spans="1:6" x14ac:dyDescent="0.25">
      <c r="A19" s="6"/>
      <c r="B19" s="29"/>
      <c r="C19" s="12"/>
      <c r="D19" s="34"/>
      <c r="E19" s="12"/>
      <c r="F19" s="8"/>
    </row>
    <row r="20" spans="1:6" x14ac:dyDescent="0.25">
      <c r="A20" s="6" t="s">
        <v>9</v>
      </c>
      <c r="C20" s="12">
        <v>10000</v>
      </c>
      <c r="D20" s="34">
        <v>20000</v>
      </c>
      <c r="E20" s="12"/>
      <c r="F20" s="8"/>
    </row>
    <row r="21" spans="1:6" x14ac:dyDescent="0.25">
      <c r="A21" s="6" t="s">
        <v>11</v>
      </c>
      <c r="C21" s="30" t="s">
        <v>21</v>
      </c>
      <c r="D21" s="34"/>
      <c r="E21" s="12"/>
      <c r="F21" s="8"/>
    </row>
    <row r="22" spans="1:6" ht="17.25" x14ac:dyDescent="0.4">
      <c r="A22" s="6" t="s">
        <v>20</v>
      </c>
      <c r="B22" s="29">
        <v>0.04</v>
      </c>
      <c r="C22" s="12">
        <v>0</v>
      </c>
      <c r="D22" s="34">
        <f>B22*F16</f>
        <v>20000</v>
      </c>
      <c r="E22" s="18"/>
      <c r="F22" s="19"/>
    </row>
    <row r="23" spans="1:6" ht="17.25" x14ac:dyDescent="0.4">
      <c r="A23" s="17" t="s">
        <v>10</v>
      </c>
      <c r="B23" s="7"/>
      <c r="C23" s="18">
        <v>0</v>
      </c>
      <c r="D23" s="36">
        <v>0</v>
      </c>
      <c r="E23" s="18"/>
      <c r="F23" s="19"/>
    </row>
    <row r="24" spans="1:6" x14ac:dyDescent="0.25">
      <c r="A24" s="6" t="s">
        <v>17</v>
      </c>
      <c r="C24" s="12">
        <f>SUM(C20:C22)</f>
        <v>10000</v>
      </c>
      <c r="D24" s="34">
        <f>SUM(D20:D22)</f>
        <v>40000</v>
      </c>
      <c r="E24" s="12"/>
      <c r="F24" s="8"/>
    </row>
    <row r="25" spans="1:6" x14ac:dyDescent="0.25">
      <c r="A25" s="20" t="s">
        <v>28</v>
      </c>
      <c r="B25" s="23">
        <v>-0.32</v>
      </c>
      <c r="C25" s="21" t="s">
        <v>5</v>
      </c>
      <c r="D25" s="35">
        <f>B25*D24</f>
        <v>-12800</v>
      </c>
      <c r="E25" s="21"/>
      <c r="F25" s="22"/>
    </row>
    <row r="26" spans="1:6" x14ac:dyDescent="0.25">
      <c r="A26" s="28" t="s">
        <v>22</v>
      </c>
      <c r="C26" s="38"/>
      <c r="E26" s="38"/>
      <c r="F26" s="31"/>
    </row>
    <row r="27" spans="1:6" x14ac:dyDescent="0.25">
      <c r="A27" s="4"/>
      <c r="B27" s="5"/>
      <c r="C27" s="38"/>
      <c r="E27" s="38"/>
      <c r="F27" s="31"/>
    </row>
    <row r="28" spans="1:6" x14ac:dyDescent="0.25">
      <c r="A28" s="40" t="s">
        <v>26</v>
      </c>
      <c r="B28" s="41"/>
      <c r="C28" s="43" t="s">
        <v>19</v>
      </c>
      <c r="D28" s="42"/>
      <c r="E28" s="14"/>
      <c r="F28" s="45"/>
    </row>
    <row r="29" spans="1:6" x14ac:dyDescent="0.25">
      <c r="A29" s="4"/>
      <c r="B29" s="5"/>
      <c r="C29" s="11" t="s">
        <v>2</v>
      </c>
      <c r="D29" s="32" t="s">
        <v>3</v>
      </c>
      <c r="F29" s="31"/>
    </row>
    <row r="30" spans="1:6" x14ac:dyDescent="0.25">
      <c r="A30" s="6" t="s">
        <v>6</v>
      </c>
      <c r="C30" s="11" t="s">
        <v>0</v>
      </c>
      <c r="D30" s="32" t="s">
        <v>1</v>
      </c>
      <c r="E30" s="46"/>
      <c r="F30" s="39"/>
    </row>
    <row r="31" spans="1:6" x14ac:dyDescent="0.25">
      <c r="A31" s="13" t="s">
        <v>12</v>
      </c>
      <c r="B31" s="14"/>
      <c r="C31" s="15">
        <v>1000000</v>
      </c>
      <c r="D31" s="33">
        <v>1000000</v>
      </c>
      <c r="F31" s="31"/>
    </row>
    <row r="32" spans="1:6" x14ac:dyDescent="0.25">
      <c r="A32" s="6"/>
      <c r="C32" s="12"/>
      <c r="D32" s="34"/>
      <c r="F32" s="31"/>
    </row>
    <row r="33" spans="1:6" x14ac:dyDescent="0.25">
      <c r="A33" s="6" t="s">
        <v>9</v>
      </c>
      <c r="C33" s="12">
        <v>10000</v>
      </c>
      <c r="D33" s="34">
        <v>20000</v>
      </c>
      <c r="F33" s="31"/>
    </row>
    <row r="34" spans="1:6" x14ac:dyDescent="0.25">
      <c r="A34" s="6" t="s">
        <v>11</v>
      </c>
      <c r="C34" s="12">
        <v>-5000</v>
      </c>
      <c r="D34" s="34">
        <v>-10000</v>
      </c>
      <c r="F34" s="31"/>
    </row>
    <row r="35" spans="1:6" ht="17.25" x14ac:dyDescent="0.4">
      <c r="A35" s="17" t="s">
        <v>10</v>
      </c>
      <c r="B35" s="7"/>
      <c r="C35" s="18">
        <v>0</v>
      </c>
      <c r="D35" s="37">
        <v>0</v>
      </c>
      <c r="F35" s="31"/>
    </row>
    <row r="36" spans="1:6" x14ac:dyDescent="0.25">
      <c r="A36" s="6" t="s">
        <v>17</v>
      </c>
      <c r="C36" s="12">
        <f>SUM(C33:C35)</f>
        <v>5000</v>
      </c>
      <c r="D36" s="34">
        <f>SUM(D33:D35)</f>
        <v>10000</v>
      </c>
      <c r="F36" s="31"/>
    </row>
    <row r="37" spans="1:6" x14ac:dyDescent="0.25">
      <c r="A37" s="20" t="s">
        <v>28</v>
      </c>
      <c r="B37" s="23">
        <v>-0.36</v>
      </c>
      <c r="C37" s="21" t="s">
        <v>5</v>
      </c>
      <c r="D37" s="35">
        <f>B37*D36</f>
        <v>-3600</v>
      </c>
      <c r="F37" s="31"/>
    </row>
    <row r="38" spans="1:6" x14ac:dyDescent="0.25">
      <c r="A38" s="17"/>
      <c r="C38" s="12"/>
      <c r="D38" s="34"/>
      <c r="F38" s="31"/>
    </row>
    <row r="39" spans="1:6" x14ac:dyDescent="0.25">
      <c r="A39" s="6" t="s">
        <v>30</v>
      </c>
      <c r="C39" s="12"/>
      <c r="D39" s="34"/>
      <c r="F39" s="31"/>
    </row>
    <row r="40" spans="1:6" x14ac:dyDescent="0.25">
      <c r="A40" s="6" t="s">
        <v>13</v>
      </c>
      <c r="C40" s="12">
        <f>2*C31</f>
        <v>2000000</v>
      </c>
      <c r="D40" s="34">
        <f>D31*2</f>
        <v>2000000</v>
      </c>
      <c r="F40" s="31"/>
    </row>
    <row r="41" spans="1:6" x14ac:dyDescent="0.25">
      <c r="A41" s="6" t="s">
        <v>14</v>
      </c>
      <c r="C41" s="12">
        <f>C40-C31</f>
        <v>1000000</v>
      </c>
      <c r="D41" s="34">
        <f>D40-D31</f>
        <v>1000000</v>
      </c>
      <c r="F41" s="31"/>
    </row>
    <row r="42" spans="1:6" x14ac:dyDescent="0.25">
      <c r="A42" s="20" t="s">
        <v>16</v>
      </c>
      <c r="B42" s="23">
        <f>B37</f>
        <v>-0.36</v>
      </c>
      <c r="C42" s="21" t="s">
        <v>5</v>
      </c>
      <c r="D42" s="35">
        <f>B42*(D40-D31)</f>
        <v>-360000</v>
      </c>
      <c r="F42" s="31"/>
    </row>
    <row r="43" spans="1:6" ht="15.75" thickBot="1" x14ac:dyDescent="0.3">
      <c r="A43" s="27" t="s">
        <v>18</v>
      </c>
      <c r="B43" s="24"/>
      <c r="C43" s="26"/>
      <c r="D43" s="24"/>
      <c r="E43" s="24"/>
      <c r="F43" s="25"/>
    </row>
  </sheetData>
  <pageMargins left="0.7" right="0.7" top="0.75" bottom="0.75" header="0.3" footer="0.3"/>
  <pageSetup scale="9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 1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Blydenstein</dc:creator>
  <cp:lastModifiedBy>Peter van Houweling</cp:lastModifiedBy>
  <cp:lastPrinted>2024-11-13T13:39:58Z</cp:lastPrinted>
  <dcterms:created xsi:type="dcterms:W3CDTF">2024-11-12T16:26:31Z</dcterms:created>
  <dcterms:modified xsi:type="dcterms:W3CDTF">2024-11-14T21:37:22Z</dcterms:modified>
</cp:coreProperties>
</file>